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3"/>
  <workbookPr defaultThemeVersion="166925"/>
  <mc:AlternateContent xmlns:mc="http://schemas.openxmlformats.org/markup-compatibility/2006">
    <mc:Choice Requires="x15">
      <x15ac:absPath xmlns:x15ac="http://schemas.microsoft.com/office/spreadsheetml/2010/11/ac" url="C:\Users\jayma\Desktop\"/>
    </mc:Choice>
  </mc:AlternateContent>
  <xr:revisionPtr revIDLastSave="0" documentId="8_{CF078369-87E2-405C-B9C2-3EBDFD7D0E62}" xr6:coauthVersionLast="47" xr6:coauthVersionMax="47" xr10:uidLastSave="{00000000-0000-0000-0000-000000000000}"/>
  <bookViews>
    <workbookView xWindow="360" yWindow="348" windowWidth="12096" windowHeight="11904" xr2:uid="{D6DB8145-2137-44EC-91B9-A40C3E9FB16B}"/>
  </bookViews>
  <sheets>
    <sheet name="Ten_Year_Savings_Brief"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6" i="7" l="1"/>
  <c r="D26" i="7"/>
  <c r="D35" i="7" l="1"/>
  <c r="D34" i="7"/>
  <c r="D33" i="7"/>
  <c r="D32" i="7"/>
  <c r="D31" i="7"/>
  <c r="D30" i="7"/>
  <c r="D29" i="7"/>
  <c r="D28" i="7"/>
  <c r="D27" i="7"/>
  <c r="D12" i="7"/>
  <c r="D15" i="7" s="1"/>
  <c r="D42" i="7" l="1"/>
  <c r="F26" i="7"/>
  <c r="F27" i="7" s="1"/>
  <c r="F28" i="7" s="1"/>
  <c r="F29" i="7" s="1"/>
  <c r="F30" i="7" s="1"/>
  <c r="F31" i="7" s="1"/>
  <c r="F32" i="7" s="1"/>
  <c r="F33" i="7" s="1"/>
  <c r="F34" i="7" s="1"/>
  <c r="F35" i="7" s="1"/>
  <c r="D22" i="7" s="1"/>
  <c r="D16" i="7"/>
</calcChain>
</file>

<file path=xl/sharedStrings.xml><?xml version="1.0" encoding="utf-8"?>
<sst xmlns="http://schemas.openxmlformats.org/spreadsheetml/2006/main" count="59" uniqueCount="53">
  <si>
    <r>
      <t xml:space="preserve">Ten-Year Fleet Savings Calculator
</t>
    </r>
    <r>
      <rPr>
        <b/>
        <sz val="22"/>
        <color theme="4"/>
        <rFont val="Arial Nova"/>
        <family val="2"/>
      </rPr>
      <t>With Automated Vehicle Sharing</t>
    </r>
  </si>
  <si>
    <t>STEP 1:</t>
  </si>
  <si>
    <t>Enter your average annual vehicle cost</t>
  </si>
  <si>
    <t>What is the average annual carrying cost of depreciation, maintenance, insurance, parking, admin fees &amp; other costs per vehicle?</t>
  </si>
  <si>
    <t>&lt;&lt; YOUR ANSWER HERE</t>
  </si>
  <si>
    <t>According to fleet experts, a passenger vehicle has an annual carrying cost of between $3,500 and $8,000/year. The largest cost to the organization is depreciation. But when maintenance, insurance, administrative costs, parking, and other costs are considered, the costs may be higher than you think.</t>
  </si>
  <si>
    <t>STEP 2:</t>
  </si>
  <si>
    <t>Enter the average disposal cost per vehicle</t>
  </si>
  <si>
    <t>What is the average disposal / remarketing value of each vehicle that could be eliminated from your fleet?</t>
  </si>
  <si>
    <t>In 2022, vehicle resale values are higher than they have ever been. In many cases, the resale value of a passenger or light duty vehicle may be higher than what you paid for it two to three years ago!</t>
  </si>
  <si>
    <t>STEP 3:</t>
  </si>
  <si>
    <t>Enter fleet utilization information</t>
  </si>
  <si>
    <r>
      <t xml:space="preserve">How many unshared vehicles do you have that are </t>
    </r>
    <r>
      <rPr>
        <u/>
        <sz val="14"/>
        <color theme="1"/>
        <rFont val="Arial Nova Cond"/>
        <family val="2"/>
      </rPr>
      <t>assigned</t>
    </r>
    <r>
      <rPr>
        <sz val="14"/>
        <color theme="1"/>
        <rFont val="Arial Nova Cond"/>
        <family val="2"/>
      </rPr>
      <t xml:space="preserve"> to departments or individuals? </t>
    </r>
  </si>
  <si>
    <t xml:space="preserve">These unshared vehicles are generally not utilized to the maximum extent possible due to paid time off, peaks and valleys in demand for vehicles, etc.  </t>
  </si>
  <si>
    <t>How many vehicles absolutely cannot be shared?</t>
  </si>
  <si>
    <t>Vehicles that typically cannot be shared include trades vehicles, emergency vehicles, etc.</t>
  </si>
  <si>
    <t xml:space="preserve"> # of vehicles that could possibly be shared &gt;&gt;</t>
  </si>
  <si>
    <t>What is the estimated utilization rate of the vehicles that could potentially be shared?</t>
  </si>
  <si>
    <t xml:space="preserve">Estimate the percentage (%) of your fleet that is used on a daily basis. This data can get collected from paper trip logs, telematics data, or other internal sources.   Many fleets operate at 40 - 60% utilization as a result of job function changes brought on by remote work and teleconferencing. Contact Agile Fleet to discuss ways to estimate utilization if you lack data, or if you need assistance with the process. </t>
  </si>
  <si>
    <t>Add truth points here… examples</t>
  </si>
  <si>
    <t># of unutilized vehicles &gt;&gt;</t>
  </si>
  <si>
    <t>Estimated # of vehicles reduced &gt;&gt;</t>
  </si>
  <si>
    <t>You can maximize vehicle use by pooling vehicles. The estimated number of vehicles that can be reduced is 80% of the under-utilized segment of the fleet.  
This leaves enough vehicles to meet peak demands in the shared pool.</t>
  </si>
  <si>
    <t>STEP 4:</t>
  </si>
  <si>
    <t>Modify Fleet Reduction Estimates (if needed)</t>
  </si>
  <si>
    <t xml:space="preserve">Does the estimated vehicle reduction look accurate to you?  If not,  ENTER YOUR BEST GUESS AT # OF VEHICLES TO BE REDUCED: </t>
  </si>
  <si>
    <t xml:space="preserve">If accessing vehicles was as easy as getting keys from a self-service kiosk, would it be realistic to reduce by the  estimated number of vehicles shown above through vehicle sharing?  If not, what number do you feel is achievable through optimization of vehicles? </t>
  </si>
  <si>
    <t>STEP 5:</t>
  </si>
  <si>
    <t>View Your Savings</t>
  </si>
  <si>
    <t>Your Total Estimated 10-Year Costs Savings is anticipated to exceed:</t>
  </si>
  <si>
    <t>Savings Year</t>
  </si>
  <si>
    <t>Reduction in annual costs</t>
  </si>
  <si>
    <t>Vehicle Disposal</t>
  </si>
  <si>
    <t>Cumulative Total</t>
  </si>
  <si>
    <t xml:space="preserve">Year 1 </t>
  </si>
  <si>
    <t xml:space="preserve">Year 2 </t>
  </si>
  <si>
    <t xml:space="preserve">Year 3 </t>
  </si>
  <si>
    <t>Year 4</t>
  </si>
  <si>
    <t>Year 5</t>
  </si>
  <si>
    <t>Year 6</t>
  </si>
  <si>
    <t>Year 7</t>
  </si>
  <si>
    <t>Year 8</t>
  </si>
  <si>
    <t>Year 9</t>
  </si>
  <si>
    <t>Year 10</t>
  </si>
  <si>
    <t>Note:  The model above assumes 50% of vehicle reductions will occur in Year 1 and 50% will occur in Year 2</t>
  </si>
  <si>
    <t>STEP 6
 (OPTIONAL)</t>
  </si>
  <si>
    <t>Calculate the Net Present Value of Your Savings</t>
  </si>
  <si>
    <t xml:space="preserve">The net present value (NPV) of the annual savings is the value today of the stream of cash flows. </t>
  </si>
  <si>
    <t>Discount Rate %</t>
  </si>
  <si>
    <t>To calculate the NPV you will need to enter the discount rate, or cost of capital, that your company uses for NPV calculations. The default value shown is a placeholder and should be modified based upon input from your financial team.</t>
  </si>
  <si>
    <t xml:space="preserve"> </t>
  </si>
  <si>
    <t>Today's Net Present Value of your Estimated 10-Year Cost Savings</t>
  </si>
  <si>
    <t xml:space="preserve">This is the net present value of your stream of future annual savings.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</si>
</sst>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24">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i/>
      <sz val="11"/>
      <color theme="1"/>
      <name val="Calibri"/>
      <family val="2"/>
      <scheme val="minor"/>
    </font>
    <font>
      <sz val="18"/>
      <color theme="1"/>
      <name val="Calibri"/>
      <family val="2"/>
      <scheme val="minor"/>
    </font>
    <font>
      <b/>
      <sz val="14"/>
      <color theme="1"/>
      <name val="Arial Nova"/>
      <family val="2"/>
    </font>
    <font>
      <sz val="14"/>
      <color theme="1"/>
      <name val="Arial Nova Cond"/>
      <family val="2"/>
    </font>
    <font>
      <u/>
      <sz val="14"/>
      <color theme="1"/>
      <name val="Arial Nova Cond"/>
      <family val="2"/>
    </font>
    <font>
      <b/>
      <sz val="14"/>
      <color theme="1"/>
      <name val="Arial Nova Cond"/>
      <family val="2"/>
    </font>
    <font>
      <b/>
      <sz val="11"/>
      <color rgb="FFC00000"/>
      <name val="Calibri"/>
      <family val="2"/>
      <scheme val="minor"/>
    </font>
    <font>
      <sz val="11"/>
      <color theme="1"/>
      <name val="Arial Nova Cond"/>
      <family val="2"/>
    </font>
    <font>
      <sz val="11"/>
      <color theme="0"/>
      <name val="Arial Nova"/>
      <family val="2"/>
    </font>
    <font>
      <b/>
      <sz val="11"/>
      <color theme="0"/>
      <name val="Arial Nova"/>
      <family val="2"/>
    </font>
    <font>
      <sz val="14"/>
      <color theme="2" tint="-0.749992370372631"/>
      <name val="Arial Nova Cond"/>
      <family val="2"/>
    </font>
    <font>
      <sz val="12"/>
      <color theme="1"/>
      <name val="Arial Nova Cond"/>
      <family val="2"/>
    </font>
    <font>
      <b/>
      <sz val="28"/>
      <color theme="4"/>
      <name val="Arial Nova"/>
      <family val="2"/>
    </font>
    <font>
      <b/>
      <sz val="22"/>
      <color theme="4"/>
      <name val="Arial Nova"/>
      <family val="2"/>
    </font>
    <font>
      <b/>
      <sz val="18"/>
      <color theme="4"/>
      <name val="Calibri"/>
      <family val="2"/>
      <scheme val="minor"/>
    </font>
    <font>
      <sz val="11"/>
      <color theme="2" tint="-0.749992370372631"/>
      <name val="Arial Nova Cond"/>
      <family val="2"/>
    </font>
    <font>
      <sz val="11"/>
      <color theme="1" tint="0.34998626667073579"/>
      <name val="Calibri"/>
      <family val="2"/>
      <scheme val="minor"/>
    </font>
    <font>
      <sz val="12"/>
      <color theme="1" tint="0.34998626667073579"/>
      <name val="Arial Nova"/>
      <family val="2"/>
    </font>
    <font>
      <sz val="8"/>
      <name val="Calibri"/>
      <family val="2"/>
      <scheme val="minor"/>
    </font>
    <font>
      <sz val="12"/>
      <color theme="2" tint="-0.749992370372631"/>
      <name val="Arial Nova Cond"/>
      <family val="2"/>
    </font>
  </fonts>
  <fills count="4">
    <fill>
      <patternFill patternType="none"/>
    </fill>
    <fill>
      <patternFill patternType="gray125"/>
    </fill>
    <fill>
      <patternFill patternType="solid">
        <fgColor theme="8" tint="0.79998168889431442"/>
        <bgColor indexed="64"/>
      </patternFill>
    </fill>
    <fill>
      <patternFill patternType="solid">
        <fgColor rgb="FF3A74B7"/>
        <bgColor indexed="64"/>
      </patternFill>
    </fill>
  </fills>
  <borders count="14">
    <border>
      <left/>
      <right/>
      <top/>
      <bottom/>
      <diagonal/>
    </border>
    <border>
      <left/>
      <right/>
      <top/>
      <bottom style="medium">
        <color indexed="64"/>
      </bottom>
      <diagonal/>
    </border>
    <border>
      <left/>
      <right/>
      <top/>
      <bottom style="thin">
        <color theme="3"/>
      </bottom>
      <diagonal/>
    </border>
    <border>
      <left style="thin">
        <color theme="3"/>
      </left>
      <right/>
      <top/>
      <bottom/>
      <diagonal/>
    </border>
    <border>
      <left/>
      <right/>
      <top style="thin">
        <color theme="3"/>
      </top>
      <bottom/>
      <diagonal/>
    </border>
    <border>
      <left style="medium">
        <color theme="3"/>
      </left>
      <right style="medium">
        <color theme="3"/>
      </right>
      <top style="medium">
        <color theme="3"/>
      </top>
      <bottom style="medium">
        <color theme="3"/>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4" fillId="0" borderId="0" xfId="0" applyFont="1" applyAlignment="1">
      <alignment horizontal="right" vertical="top" wrapText="1"/>
    </xf>
    <xf numFmtId="0" fontId="2" fillId="0" borderId="0" xfId="0" applyFont="1" applyAlignment="1">
      <alignment horizontal="center" vertical="top" wrapText="1"/>
    </xf>
    <xf numFmtId="164" fontId="0" fillId="0" borderId="0" xfId="0" applyNumberFormat="1" applyAlignment="1">
      <alignment vertical="top"/>
    </xf>
    <xf numFmtId="0" fontId="0" fillId="0" borderId="0" xfId="0" applyAlignment="1" applyProtection="1">
      <alignment vertical="top"/>
      <protection locked="0"/>
    </xf>
    <xf numFmtId="0" fontId="0" fillId="0" borderId="0" xfId="0" applyAlignment="1" applyProtection="1">
      <alignment vertical="top" wrapText="1"/>
      <protection locked="0"/>
    </xf>
    <xf numFmtId="164" fontId="3" fillId="2" borderId="0" xfId="1" applyNumberFormat="1" applyFont="1" applyFill="1" applyAlignment="1" applyProtection="1">
      <alignment vertical="center"/>
      <protection locked="0"/>
    </xf>
    <xf numFmtId="164" fontId="6" fillId="2" borderId="0" xfId="1" applyNumberFormat="1" applyFont="1" applyFill="1" applyAlignment="1" applyProtection="1">
      <alignment vertical="center" wrapText="1"/>
      <protection locked="0"/>
    </xf>
    <xf numFmtId="164" fontId="0" fillId="0" borderId="0" xfId="1" applyNumberFormat="1" applyFont="1" applyAlignment="1" applyProtection="1">
      <alignment vertical="top"/>
      <protection locked="0"/>
    </xf>
    <xf numFmtId="37" fontId="3" fillId="2" borderId="0" xfId="1" applyNumberFormat="1" applyFont="1" applyFill="1" applyAlignment="1" applyProtection="1">
      <alignment horizontal="right" vertical="center"/>
      <protection locked="0"/>
    </xf>
    <xf numFmtId="37" fontId="3" fillId="2" borderId="1" xfId="1" applyNumberFormat="1" applyFont="1" applyFill="1" applyBorder="1" applyAlignment="1" applyProtection="1">
      <alignment horizontal="right" vertical="center"/>
      <protection locked="0"/>
    </xf>
    <xf numFmtId="0" fontId="0" fillId="0" borderId="0" xfId="0" applyAlignment="1" applyProtection="1">
      <alignment horizontal="left" vertical="top" wrapText="1"/>
      <protection locked="0"/>
    </xf>
    <xf numFmtId="9" fontId="3" fillId="2" borderId="0" xfId="2" applyFont="1" applyFill="1" applyAlignment="1" applyProtection="1">
      <alignment vertical="center"/>
      <protection locked="0"/>
    </xf>
    <xf numFmtId="37" fontId="3" fillId="2" borderId="0" xfId="1" applyNumberFormat="1" applyFont="1" applyFill="1" applyAlignment="1" applyProtection="1">
      <alignment vertical="center"/>
      <protection locked="0"/>
    </xf>
    <xf numFmtId="0" fontId="0" fillId="0" borderId="0" xfId="0" applyAlignment="1" applyProtection="1">
      <alignment vertical="center"/>
      <protection locked="0"/>
    </xf>
    <xf numFmtId="0" fontId="20" fillId="0" borderId="0" xfId="0" applyFont="1" applyAlignment="1" applyProtection="1">
      <alignment vertical="top" wrapText="1"/>
      <protection locked="0"/>
    </xf>
    <xf numFmtId="164" fontId="0" fillId="0" borderId="0" xfId="0" applyNumberFormat="1" applyAlignment="1" applyProtection="1">
      <alignment vertical="top"/>
      <protection locked="0"/>
    </xf>
    <xf numFmtId="164" fontId="20" fillId="0" borderId="0" xfId="0" applyNumberFormat="1" applyFont="1" applyAlignment="1" applyProtection="1">
      <alignment vertical="top"/>
      <protection locked="0"/>
    </xf>
    <xf numFmtId="0" fontId="0" fillId="0" borderId="2" xfId="0" applyBorder="1" applyAlignment="1">
      <alignment vertical="top"/>
    </xf>
    <xf numFmtId="0" fontId="14" fillId="0" borderId="0" xfId="0" applyFont="1" applyAlignment="1">
      <alignment horizontal="left" vertical="center" wrapText="1"/>
    </xf>
    <xf numFmtId="164" fontId="18" fillId="0" borderId="5" xfId="0" applyNumberFormat="1" applyFont="1" applyBorder="1" applyAlignment="1">
      <alignment vertical="center"/>
    </xf>
    <xf numFmtId="164" fontId="0" fillId="0" borderId="3" xfId="0" applyNumberFormat="1" applyBorder="1" applyAlignment="1">
      <alignment vertical="top"/>
    </xf>
    <xf numFmtId="164" fontId="0" fillId="0" borderId="4" xfId="1" applyNumberFormat="1" applyFont="1" applyBorder="1" applyAlignment="1" applyProtection="1">
      <alignment vertical="top"/>
    </xf>
    <xf numFmtId="0" fontId="20" fillId="0" borderId="0" xfId="0" applyFont="1" applyAlignment="1">
      <alignment vertical="top"/>
    </xf>
    <xf numFmtId="0" fontId="20" fillId="0" borderId="0" xfId="0" applyFont="1" applyAlignment="1">
      <alignment horizontal="left" vertical="top" wrapText="1"/>
    </xf>
    <xf numFmtId="164" fontId="0" fillId="0" borderId="0" xfId="1" applyNumberFormat="1" applyFont="1" applyAlignment="1" applyProtection="1">
      <alignment vertical="top"/>
    </xf>
    <xf numFmtId="164" fontId="20" fillId="0" borderId="0" xfId="0" applyNumberFormat="1" applyFont="1" applyAlignment="1">
      <alignment vertical="top"/>
    </xf>
    <xf numFmtId="0" fontId="20" fillId="0" borderId="0" xfId="0" applyFont="1" applyAlignment="1">
      <alignment vertical="top" wrapText="1"/>
    </xf>
    <xf numFmtId="0" fontId="10" fillId="0" borderId="0" xfId="0" applyFont="1" applyAlignment="1">
      <alignment horizontal="left" vertical="center"/>
    </xf>
    <xf numFmtId="0" fontId="0" fillId="0" borderId="0" xfId="0" applyAlignment="1">
      <alignment horizontal="left" vertical="center" wrapText="1"/>
    </xf>
    <xf numFmtId="37" fontId="0" fillId="0" borderId="0" xfId="1" applyNumberFormat="1" applyFont="1" applyAlignment="1" applyProtection="1">
      <alignment vertical="top"/>
    </xf>
    <xf numFmtId="0" fontId="6" fillId="0" borderId="0" xfId="0" applyFont="1" applyAlignment="1">
      <alignment horizontal="right" vertical="top" wrapText="1" indent="1"/>
    </xf>
    <xf numFmtId="0" fontId="6" fillId="0" borderId="0" xfId="0" applyFont="1" applyAlignment="1">
      <alignment vertical="top" wrapText="1"/>
    </xf>
    <xf numFmtId="0" fontId="0" fillId="0" borderId="0" xfId="0" applyAlignment="1">
      <alignment vertical="center" wrapText="1"/>
    </xf>
    <xf numFmtId="0" fontId="0" fillId="0" borderId="0" xfId="0" applyAlignment="1">
      <alignment vertical="center"/>
    </xf>
    <xf numFmtId="164" fontId="3" fillId="0" borderId="0" xfId="0" applyNumberFormat="1" applyFont="1" applyAlignment="1">
      <alignment vertical="center"/>
    </xf>
    <xf numFmtId="0" fontId="12" fillId="3" borderId="6" xfId="0" applyFont="1" applyFill="1" applyBorder="1" applyAlignment="1">
      <alignment vertical="top" wrapText="1"/>
    </xf>
    <xf numFmtId="0" fontId="12" fillId="3" borderId="7" xfId="0" applyFont="1" applyFill="1" applyBorder="1" applyAlignment="1">
      <alignment vertical="top" wrapText="1"/>
    </xf>
    <xf numFmtId="0" fontId="13" fillId="3" borderId="7" xfId="0" applyFont="1" applyFill="1" applyBorder="1" applyAlignment="1">
      <alignment horizontal="center" vertical="top" wrapText="1"/>
    </xf>
    <xf numFmtId="0" fontId="13" fillId="3" borderId="8" xfId="0" applyFont="1" applyFill="1" applyBorder="1" applyAlignment="1">
      <alignment horizontal="center" vertical="top" wrapText="1"/>
    </xf>
    <xf numFmtId="0" fontId="15" fillId="0" borderId="9" xfId="0" applyFont="1" applyBorder="1" applyAlignment="1">
      <alignment vertical="center" wrapText="1"/>
    </xf>
    <xf numFmtId="0" fontId="15" fillId="0" borderId="0" xfId="0" applyFont="1" applyAlignment="1">
      <alignment vertical="center" wrapText="1"/>
    </xf>
    <xf numFmtId="164" fontId="15" fillId="0" borderId="0" xfId="0" applyNumberFormat="1" applyFont="1" applyAlignment="1">
      <alignment vertical="center"/>
    </xf>
    <xf numFmtId="164" fontId="15" fillId="0" borderId="10" xfId="0" applyNumberFormat="1"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wrapText="1"/>
    </xf>
    <xf numFmtId="0" fontId="15" fillId="0" borderId="12" xfId="0" applyFont="1" applyBorder="1" applyAlignment="1">
      <alignment vertical="center" wrapText="1"/>
    </xf>
    <xf numFmtId="164" fontId="15" fillId="0" borderId="12" xfId="0" applyNumberFormat="1" applyFont="1" applyBorder="1" applyAlignment="1">
      <alignment vertical="center"/>
    </xf>
    <xf numFmtId="0" fontId="15" fillId="0" borderId="12" xfId="0" applyFont="1" applyBorder="1" applyAlignment="1">
      <alignment vertical="center"/>
    </xf>
    <xf numFmtId="164" fontId="15" fillId="0" borderId="13" xfId="0" applyNumberFormat="1" applyFont="1" applyBorder="1" applyAlignment="1">
      <alignment vertical="center"/>
    </xf>
    <xf numFmtId="0" fontId="10" fillId="0" borderId="0" xfId="0" applyFont="1" applyAlignment="1">
      <alignment vertical="center"/>
    </xf>
    <xf numFmtId="0" fontId="9" fillId="0" borderId="0" xfId="0" applyFont="1" applyAlignment="1">
      <alignment horizontal="right" vertical="center" wrapText="1"/>
    </xf>
    <xf numFmtId="37" fontId="5" fillId="0" borderId="0" xfId="1" applyNumberFormat="1" applyFont="1" applyAlignment="1" applyProtection="1">
      <alignment vertical="top"/>
    </xf>
    <xf numFmtId="0" fontId="9" fillId="0" borderId="0" xfId="0" applyFont="1" applyAlignment="1">
      <alignment horizontal="left" vertical="center" wrapText="1"/>
    </xf>
    <xf numFmtId="0" fontId="4" fillId="0" borderId="0" xfId="0" applyFont="1" applyAlignment="1">
      <alignment horizontal="left" vertical="center" wrapText="1"/>
    </xf>
    <xf numFmtId="37" fontId="3" fillId="0" borderId="0" xfId="1" applyNumberFormat="1" applyFont="1" applyAlignment="1" applyProtection="1">
      <alignment horizontal="right" vertical="center"/>
    </xf>
    <xf numFmtId="0" fontId="0" fillId="0" borderId="0" xfId="0" applyAlignment="1">
      <alignment horizontal="left" vertical="center"/>
    </xf>
    <xf numFmtId="37" fontId="3" fillId="0" borderId="0" xfId="1" applyNumberFormat="1" applyFont="1" applyAlignment="1" applyProtection="1">
      <alignment vertical="top"/>
    </xf>
    <xf numFmtId="0" fontId="7" fillId="0" borderId="0" xfId="0" applyFont="1" applyAlignment="1">
      <alignment horizontal="left" vertical="center" wrapText="1"/>
    </xf>
    <xf numFmtId="0" fontId="19" fillId="0" borderId="0" xfId="0" applyFont="1" applyAlignment="1">
      <alignment vertical="top"/>
    </xf>
    <xf numFmtId="0" fontId="23" fillId="0" borderId="0" xfId="0" applyFont="1" applyAlignment="1">
      <alignment vertical="top" wrapText="1"/>
    </xf>
    <xf numFmtId="165" fontId="3" fillId="2" borderId="0" xfId="2" applyNumberFormat="1" applyFont="1" applyFill="1" applyAlignment="1" applyProtection="1">
      <alignment vertical="center"/>
      <protection locked="0"/>
    </xf>
    <xf numFmtId="0" fontId="11" fillId="0" borderId="0" xfId="0" applyFont="1" applyAlignment="1">
      <alignment horizontal="center" vertical="top"/>
    </xf>
    <xf numFmtId="0" fontId="16"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left" vertical="center" wrapText="1"/>
    </xf>
    <xf numFmtId="0" fontId="23" fillId="0" borderId="0" xfId="0" applyFont="1" applyAlignment="1">
      <alignment horizontal="left" vertical="center" wrapText="1"/>
    </xf>
    <xf numFmtId="0" fontId="19" fillId="0" borderId="0" xfId="0" applyFont="1" applyAlignment="1">
      <alignment horizontal="center" vertical="top"/>
    </xf>
    <xf numFmtId="0" fontId="11" fillId="0" borderId="0" xfId="0" applyFont="1" applyAlignment="1">
      <alignment horizontal="center" vertical="top"/>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3A74B7"/>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2"/>
                </a:solidFill>
                <a:latin typeface="Arial Nova" panose="020B0504020202020204" pitchFamily="34" charset="0"/>
                <a:ea typeface="+mn-ea"/>
                <a:cs typeface="+mn-cs"/>
              </a:defRPr>
            </a:pPr>
            <a:r>
              <a:rPr lang="en-US" b="1">
                <a:solidFill>
                  <a:schemeClr val="tx2"/>
                </a:solidFill>
                <a:latin typeface="Arial Nova" panose="020B0504020202020204" pitchFamily="34" charset="0"/>
              </a:rPr>
              <a:t>Shared Vehicle Savings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2"/>
              </a:solidFill>
              <a:latin typeface="Arial Nova" panose="020B0504020202020204" pitchFamily="34" charset="0"/>
              <a:ea typeface="+mn-ea"/>
              <a:cs typeface="+mn-cs"/>
            </a:defRPr>
          </a:pPr>
          <a:endParaRPr lang="en-US"/>
        </a:p>
      </c:txPr>
    </c:title>
    <c:autoTitleDeleted val="0"/>
    <c:plotArea>
      <c:layout/>
      <c:areaChart>
        <c:grouping val="standard"/>
        <c:varyColors val="0"/>
        <c:ser>
          <c:idx val="0"/>
          <c:order val="0"/>
          <c:spPr>
            <a:solidFill>
              <a:schemeClr val="accent1"/>
            </a:solidFill>
            <a:ln>
              <a:noFill/>
            </a:ln>
            <a:effectLst/>
          </c:spPr>
          <c:cat>
            <c:strRef>
              <c:f>Ten_Year_Savings_Brief!$B$26:$B$35</c:f>
              <c:strCache>
                <c:ptCount val="10"/>
                <c:pt idx="0">
                  <c:v>Year 1 </c:v>
                </c:pt>
                <c:pt idx="1">
                  <c:v>Year 2 </c:v>
                </c:pt>
                <c:pt idx="2">
                  <c:v>Year 3 </c:v>
                </c:pt>
                <c:pt idx="3">
                  <c:v>Year 4</c:v>
                </c:pt>
                <c:pt idx="4">
                  <c:v>Year 5</c:v>
                </c:pt>
                <c:pt idx="5">
                  <c:v>Year 6</c:v>
                </c:pt>
                <c:pt idx="6">
                  <c:v>Year 7</c:v>
                </c:pt>
                <c:pt idx="7">
                  <c:v>Year 8</c:v>
                </c:pt>
                <c:pt idx="8">
                  <c:v>Year 9</c:v>
                </c:pt>
                <c:pt idx="9">
                  <c:v>Year 10</c:v>
                </c:pt>
              </c:strCache>
            </c:strRef>
          </c:cat>
          <c:val>
            <c:numRef>
              <c:f>Ten_Year_Savings_Brief!$F$26:$F$35</c:f>
              <c:numCache>
                <c:formatCode>_("$"* #,##0_);_("$"* \(#,##0\);_("$"* "-"??_);_(@_)</c:formatCode>
                <c:ptCount val="10"/>
                <c:pt idx="0">
                  <c:v>280000</c:v>
                </c:pt>
                <c:pt idx="1">
                  <c:v>360000</c:v>
                </c:pt>
                <c:pt idx="2">
                  <c:v>440000</c:v>
                </c:pt>
                <c:pt idx="3">
                  <c:v>520000</c:v>
                </c:pt>
                <c:pt idx="4">
                  <c:v>600000</c:v>
                </c:pt>
                <c:pt idx="5">
                  <c:v>680000</c:v>
                </c:pt>
                <c:pt idx="6">
                  <c:v>760000</c:v>
                </c:pt>
                <c:pt idx="7">
                  <c:v>840000</c:v>
                </c:pt>
                <c:pt idx="8">
                  <c:v>920000</c:v>
                </c:pt>
                <c:pt idx="9">
                  <c:v>1000000</c:v>
                </c:pt>
              </c:numCache>
            </c:numRef>
          </c:val>
          <c:extLst>
            <c:ext xmlns:c16="http://schemas.microsoft.com/office/drawing/2014/chart" uri="{C3380CC4-5D6E-409C-BE32-E72D297353CC}">
              <c16:uniqueId val="{00000000-915A-4E20-B636-47E097769412}"/>
            </c:ext>
          </c:extLst>
        </c:ser>
        <c:dLbls>
          <c:showLegendKey val="0"/>
          <c:showVal val="0"/>
          <c:showCatName val="0"/>
          <c:showSerName val="0"/>
          <c:showPercent val="0"/>
          <c:showBubbleSize val="0"/>
        </c:dLbls>
        <c:axId val="470357279"/>
        <c:axId val="470351455"/>
      </c:areaChart>
      <c:catAx>
        <c:axId val="47035727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ova Cond" panose="020B0506020202020204" pitchFamily="34" charset="0"/>
                <a:ea typeface="+mn-ea"/>
                <a:cs typeface="+mn-cs"/>
              </a:defRPr>
            </a:pPr>
            <a:endParaRPr lang="en-US"/>
          </a:p>
        </c:txPr>
        <c:crossAx val="470351455"/>
        <c:crosses val="autoZero"/>
        <c:auto val="1"/>
        <c:lblAlgn val="ctr"/>
        <c:lblOffset val="100"/>
        <c:noMultiLvlLbl val="0"/>
      </c:catAx>
      <c:valAx>
        <c:axId val="470351455"/>
        <c:scaling>
          <c:orientation val="minMax"/>
        </c:scaling>
        <c:delete val="0"/>
        <c:axPos val="l"/>
        <c:majorGridlines>
          <c:spPr>
            <a:ln w="9525" cap="flat" cmpd="sng" algn="ctr">
              <a:no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ova Cond" panose="020B0506020202020204" pitchFamily="34" charset="0"/>
                <a:ea typeface="+mn-ea"/>
                <a:cs typeface="+mn-cs"/>
              </a:defRPr>
            </a:pPr>
            <a:endParaRPr lang="en-US"/>
          </a:p>
        </c:txPr>
        <c:crossAx val="470357279"/>
        <c:crosses val="autoZero"/>
        <c:crossBetween val="midCat"/>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451115</xdr:colOff>
      <xdr:row>0</xdr:row>
      <xdr:rowOff>119061</xdr:rowOff>
    </xdr:from>
    <xdr:to>
      <xdr:col>1</xdr:col>
      <xdr:colOff>3554684</xdr:colOff>
      <xdr:row>0</xdr:row>
      <xdr:rowOff>892968</xdr:rowOff>
    </xdr:to>
    <xdr:pic>
      <xdr:nvPicPr>
        <xdr:cNvPr id="3" name="Picture 2">
          <a:extLst>
            <a:ext uri="{FF2B5EF4-FFF2-40B4-BE49-F238E27FC236}">
              <a16:creationId xmlns:a16="http://schemas.microsoft.com/office/drawing/2014/main" id="{06D8A493-F9C1-ED7E-D862-BD235EEF25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1115" y="119061"/>
          <a:ext cx="4413257" cy="773907"/>
        </a:xfrm>
        <a:prstGeom prst="rect">
          <a:avLst/>
        </a:prstGeom>
      </xdr:spPr>
    </xdr:pic>
    <xdr:clientData/>
  </xdr:twoCellAnchor>
  <xdr:twoCellAnchor>
    <xdr:from>
      <xdr:col>6</xdr:col>
      <xdr:colOff>93321</xdr:colOff>
      <xdr:row>23</xdr:row>
      <xdr:rowOff>173305</xdr:rowOff>
    </xdr:from>
    <xdr:to>
      <xdr:col>7</xdr:col>
      <xdr:colOff>71438</xdr:colOff>
      <xdr:row>35</xdr:row>
      <xdr:rowOff>178595</xdr:rowOff>
    </xdr:to>
    <xdr:graphicFrame macro="">
      <xdr:nvGraphicFramePr>
        <xdr:cNvPr id="4" name="Chart 3">
          <a:extLst>
            <a:ext uri="{FF2B5EF4-FFF2-40B4-BE49-F238E27FC236}">
              <a16:creationId xmlns:a16="http://schemas.microsoft.com/office/drawing/2014/main" id="{2F696027-AB4C-6428-18E9-459275DFC9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40EE9-CAD1-453A-996A-A94292B01050}">
  <dimension ref="A1:H56"/>
  <sheetViews>
    <sheetView showGridLines="0" showRowColHeaders="0" tabSelected="1" zoomScale="80" zoomScaleNormal="80" workbookViewId="0">
      <pane ySplit="1" topLeftCell="A11" activePane="bottomLeft" state="frozenSplit"/>
      <selection pane="bottomLeft" activeCell="D19" sqref="D19"/>
    </sheetView>
  </sheetViews>
  <sheetFormatPr defaultColWidth="9.140625" defaultRowHeight="14.45"/>
  <cols>
    <col min="1" max="1" width="19.7109375" style="7" customWidth="1"/>
    <col min="2" max="2" width="60.28515625" style="8" customWidth="1"/>
    <col min="3" max="3" width="2.85546875" style="8" customWidth="1"/>
    <col min="4" max="4" width="19.5703125" style="7" customWidth="1"/>
    <col min="5" max="5" width="25.140625" style="7" customWidth="1"/>
    <col min="6" max="6" width="13.5703125" style="7" customWidth="1"/>
    <col min="7" max="7" width="65.5703125" style="8" customWidth="1"/>
    <col min="8" max="8" width="9.140625" style="7"/>
    <col min="9" max="9" width="5.85546875" style="7" customWidth="1"/>
    <col min="10" max="16384" width="9.140625" style="7"/>
  </cols>
  <sheetData>
    <row r="1" spans="1:8" ht="87.75" customHeight="1">
      <c r="A1" s="2"/>
      <c r="B1" s="1"/>
      <c r="C1" s="1"/>
      <c r="D1" s="66" t="s">
        <v>0</v>
      </c>
      <c r="E1" s="66"/>
      <c r="F1" s="66"/>
      <c r="G1" s="66"/>
      <c r="H1" s="2"/>
    </row>
    <row r="2" spans="1:8" ht="21" customHeight="1">
      <c r="A2" s="2"/>
      <c r="B2" s="1"/>
      <c r="C2" s="1"/>
      <c r="D2" s="2"/>
      <c r="E2" s="2"/>
      <c r="F2" s="2"/>
      <c r="G2" s="1"/>
      <c r="H2" s="2"/>
    </row>
    <row r="3" spans="1:8" ht="28.5" customHeight="1">
      <c r="A3" s="34" t="s">
        <v>1</v>
      </c>
      <c r="B3" s="35" t="s">
        <v>2</v>
      </c>
      <c r="C3" s="35"/>
      <c r="D3" s="2"/>
      <c r="E3" s="2"/>
      <c r="F3" s="2"/>
      <c r="G3" s="1"/>
      <c r="H3" s="2"/>
    </row>
    <row r="4" spans="1:8" ht="91.5" customHeight="1">
      <c r="A4" s="2"/>
      <c r="B4" s="61" t="s">
        <v>3</v>
      </c>
      <c r="C4" s="61"/>
      <c r="D4" s="9">
        <v>4000</v>
      </c>
      <c r="E4" s="53" t="s">
        <v>4</v>
      </c>
      <c r="F4" s="69" t="s">
        <v>5</v>
      </c>
      <c r="G4" s="69"/>
      <c r="H4" s="2"/>
    </row>
    <row r="5" spans="1:8" ht="15.6">
      <c r="A5" s="2"/>
      <c r="B5" s="1"/>
      <c r="C5" s="1"/>
      <c r="D5" s="2"/>
      <c r="E5" s="2"/>
      <c r="F5" s="62"/>
      <c r="G5" s="63"/>
      <c r="H5" s="2"/>
    </row>
    <row r="6" spans="1:8" ht="27.75" customHeight="1">
      <c r="A6" s="34" t="s">
        <v>6</v>
      </c>
      <c r="B6" s="35" t="s">
        <v>7</v>
      </c>
      <c r="C6" s="35"/>
      <c r="D6" s="2"/>
      <c r="E6" s="2"/>
      <c r="F6" s="70"/>
      <c r="G6" s="70"/>
      <c r="H6" s="2"/>
    </row>
    <row r="7" spans="1:8" ht="63" customHeight="1">
      <c r="A7" s="2"/>
      <c r="B7" s="22" t="s">
        <v>8</v>
      </c>
      <c r="C7" s="61"/>
      <c r="D7" s="10">
        <v>10000</v>
      </c>
      <c r="E7" s="53" t="s">
        <v>4</v>
      </c>
      <c r="F7" s="69" t="s">
        <v>9</v>
      </c>
      <c r="G7" s="69"/>
      <c r="H7" s="2"/>
    </row>
    <row r="8" spans="1:8" ht="15.75" customHeight="1">
      <c r="A8" s="2"/>
      <c r="B8" s="1"/>
      <c r="C8" s="1"/>
      <c r="D8" s="28"/>
      <c r="E8" s="2"/>
      <c r="F8" s="70"/>
      <c r="G8" s="70"/>
      <c r="H8" s="2"/>
    </row>
    <row r="9" spans="1:8" ht="36" customHeight="1">
      <c r="A9" s="34" t="s">
        <v>10</v>
      </c>
      <c r="B9" s="35" t="s">
        <v>11</v>
      </c>
      <c r="C9" s="35"/>
      <c r="D9" s="28"/>
      <c r="E9" s="2"/>
      <c r="F9" s="70"/>
      <c r="G9" s="70"/>
      <c r="H9" s="2"/>
    </row>
    <row r="10" spans="1:8" ht="55.5" customHeight="1">
      <c r="A10" s="2"/>
      <c r="B10" s="22" t="s">
        <v>12</v>
      </c>
      <c r="C10" s="61"/>
      <c r="D10" s="12">
        <v>100</v>
      </c>
      <c r="E10" s="53" t="s">
        <v>4</v>
      </c>
      <c r="F10" s="69" t="s">
        <v>13</v>
      </c>
      <c r="G10" s="69"/>
      <c r="H10" s="2"/>
    </row>
    <row r="11" spans="1:8" ht="49.5" customHeight="1">
      <c r="A11" s="2"/>
      <c r="B11" s="22" t="s">
        <v>14</v>
      </c>
      <c r="C11" s="61"/>
      <c r="D11" s="13">
        <v>35</v>
      </c>
      <c r="E11" s="53" t="s">
        <v>4</v>
      </c>
      <c r="F11" s="69" t="s">
        <v>15</v>
      </c>
      <c r="G11" s="69"/>
      <c r="H11" s="2"/>
    </row>
    <row r="12" spans="1:8" ht="23.45">
      <c r="A12" s="2"/>
      <c r="B12" s="54" t="s">
        <v>16</v>
      </c>
      <c r="C12" s="4"/>
      <c r="D12" s="60">
        <f>D10-D11</f>
        <v>65</v>
      </c>
      <c r="E12" s="2"/>
      <c r="F12" s="70"/>
      <c r="G12" s="70"/>
      <c r="H12" s="2"/>
    </row>
    <row r="13" spans="1:8">
      <c r="A13" s="2"/>
      <c r="B13" s="3"/>
      <c r="C13" s="3"/>
      <c r="D13" s="28"/>
      <c r="E13" s="2"/>
      <c r="F13" s="70"/>
      <c r="G13" s="70"/>
      <c r="H13" s="2"/>
    </row>
    <row r="14" spans="1:8" ht="97.5" customHeight="1">
      <c r="A14" s="2"/>
      <c r="B14" s="22" t="s">
        <v>17</v>
      </c>
      <c r="C14" s="32"/>
      <c r="D14" s="15">
        <v>0.6</v>
      </c>
      <c r="E14" s="53" t="s">
        <v>4</v>
      </c>
      <c r="F14" s="69" t="s">
        <v>18</v>
      </c>
      <c r="G14" s="69" t="s">
        <v>19</v>
      </c>
      <c r="H14" s="2"/>
    </row>
    <row r="15" spans="1:8" ht="23.45">
      <c r="A15" s="2"/>
      <c r="B15" s="54" t="s">
        <v>20</v>
      </c>
      <c r="C15" s="4"/>
      <c r="D15" s="55">
        <f>(1-D14)*D12</f>
        <v>26</v>
      </c>
      <c r="E15" s="2"/>
      <c r="F15" s="70"/>
      <c r="G15" s="70"/>
      <c r="H15" s="2"/>
    </row>
    <row r="16" spans="1:8" ht="80.25" customHeight="1">
      <c r="A16" s="2"/>
      <c r="B16" s="56" t="s">
        <v>21</v>
      </c>
      <c r="C16" s="57"/>
      <c r="D16" s="58">
        <f>(1-D14)*D12*0.8</f>
        <v>20.8</v>
      </c>
      <c r="E16" s="59"/>
      <c r="F16" s="69" t="s">
        <v>22</v>
      </c>
      <c r="G16" s="69"/>
      <c r="H16" s="2"/>
    </row>
    <row r="17" spans="1:8">
      <c r="A17" s="2"/>
      <c r="B17" s="3"/>
      <c r="C17" s="3"/>
      <c r="D17" s="33"/>
      <c r="E17" s="2"/>
      <c r="F17" s="70"/>
      <c r="G17" s="70"/>
      <c r="H17" s="2"/>
    </row>
    <row r="18" spans="1:8" ht="17.45">
      <c r="A18" s="34" t="s">
        <v>23</v>
      </c>
      <c r="B18" s="35" t="s">
        <v>24</v>
      </c>
      <c r="C18" s="35"/>
      <c r="D18" s="33"/>
      <c r="E18" s="2"/>
      <c r="F18" s="70"/>
      <c r="G18" s="70"/>
      <c r="H18" s="2"/>
    </row>
    <row r="19" spans="1:8" ht="81.75" customHeight="1">
      <c r="A19" s="2"/>
      <c r="B19" s="22" t="s">
        <v>25</v>
      </c>
      <c r="C19" s="32"/>
      <c r="D19" s="16">
        <v>20</v>
      </c>
      <c r="E19" s="53" t="s">
        <v>4</v>
      </c>
      <c r="F19" s="69" t="s">
        <v>26</v>
      </c>
      <c r="G19" s="69"/>
      <c r="H19" s="2"/>
    </row>
    <row r="20" spans="1:8">
      <c r="A20" s="2"/>
      <c r="B20" s="3"/>
      <c r="C20" s="3"/>
      <c r="D20" s="33"/>
      <c r="E20" s="2"/>
      <c r="F20" s="70"/>
      <c r="G20" s="70"/>
      <c r="H20" s="2"/>
    </row>
    <row r="21" spans="1:8" ht="18" thickBot="1">
      <c r="A21" s="34" t="s">
        <v>27</v>
      </c>
      <c r="B21" s="35" t="s">
        <v>28</v>
      </c>
      <c r="C21" s="35"/>
      <c r="D21" s="2"/>
      <c r="E21" s="2"/>
      <c r="F21" s="70"/>
      <c r="G21" s="70"/>
      <c r="H21" s="2"/>
    </row>
    <row r="22" spans="1:8" ht="47.25" customHeight="1" thickBot="1">
      <c r="A22" s="2"/>
      <c r="B22" s="22" t="s">
        <v>29</v>
      </c>
      <c r="C22" s="36"/>
      <c r="D22" s="23">
        <f>F35</f>
        <v>1000000</v>
      </c>
      <c r="E22" s="37"/>
      <c r="F22" s="71"/>
      <c r="G22" s="71"/>
      <c r="H22" s="2"/>
    </row>
    <row r="23" spans="1:8" ht="19.5" customHeight="1">
      <c r="A23" s="2"/>
      <c r="B23" s="22"/>
      <c r="C23" s="36"/>
      <c r="D23" s="38"/>
      <c r="E23" s="37"/>
      <c r="F23" s="65"/>
      <c r="G23" s="65"/>
      <c r="H23" s="2"/>
    </row>
    <row r="24" spans="1:8" ht="15" thickBot="1">
      <c r="A24" s="2"/>
      <c r="B24" s="1"/>
      <c r="C24" s="1"/>
      <c r="D24" s="2"/>
      <c r="E24" s="2"/>
      <c r="F24" s="2"/>
      <c r="G24" s="1"/>
      <c r="H24" s="2"/>
    </row>
    <row r="25" spans="1:8" ht="27.6">
      <c r="A25" s="2"/>
      <c r="B25" s="39" t="s">
        <v>30</v>
      </c>
      <c r="C25" s="40"/>
      <c r="D25" s="41" t="s">
        <v>31</v>
      </c>
      <c r="E25" s="41" t="s">
        <v>32</v>
      </c>
      <c r="F25" s="42" t="s">
        <v>33</v>
      </c>
      <c r="G25" s="5"/>
      <c r="H25" s="2"/>
    </row>
    <row r="26" spans="1:8" s="17" customFormat="1" ht="20.25" customHeight="1">
      <c r="A26" s="37"/>
      <c r="B26" s="43" t="s">
        <v>34</v>
      </c>
      <c r="C26" s="44"/>
      <c r="D26" s="45">
        <f>$D$19*$D$4</f>
        <v>80000</v>
      </c>
      <c r="E26" s="45">
        <f>$D$19*$D$7</f>
        <v>200000</v>
      </c>
      <c r="F26" s="46">
        <f>E26+D26</f>
        <v>280000</v>
      </c>
      <c r="G26" s="36"/>
      <c r="H26" s="37"/>
    </row>
    <row r="27" spans="1:8" s="17" customFormat="1" ht="20.25" customHeight="1">
      <c r="A27" s="37"/>
      <c r="B27" s="43" t="s">
        <v>35</v>
      </c>
      <c r="C27" s="44"/>
      <c r="D27" s="45">
        <f t="shared" ref="D27:D35" si="0">$D$19*$D$4</f>
        <v>80000</v>
      </c>
      <c r="E27" s="45"/>
      <c r="F27" s="46">
        <f>F26+E27+D27</f>
        <v>360000</v>
      </c>
      <c r="G27" s="36"/>
      <c r="H27" s="37"/>
    </row>
    <row r="28" spans="1:8" s="17" customFormat="1" ht="20.25" customHeight="1">
      <c r="A28" s="37"/>
      <c r="B28" s="43" t="s">
        <v>36</v>
      </c>
      <c r="C28" s="44"/>
      <c r="D28" s="45">
        <f t="shared" si="0"/>
        <v>80000</v>
      </c>
      <c r="E28" s="47"/>
      <c r="F28" s="46">
        <f t="shared" ref="F28:F35" si="1">F27+E28+D28</f>
        <v>440000</v>
      </c>
      <c r="G28" s="36"/>
      <c r="H28" s="37"/>
    </row>
    <row r="29" spans="1:8" s="17" customFormat="1" ht="20.25" customHeight="1">
      <c r="A29" s="37"/>
      <c r="B29" s="43" t="s">
        <v>37</v>
      </c>
      <c r="C29" s="44"/>
      <c r="D29" s="45">
        <f t="shared" si="0"/>
        <v>80000</v>
      </c>
      <c r="E29" s="47"/>
      <c r="F29" s="46">
        <f t="shared" si="1"/>
        <v>520000</v>
      </c>
      <c r="G29" s="36"/>
      <c r="H29" s="37"/>
    </row>
    <row r="30" spans="1:8" s="17" customFormat="1" ht="20.25" customHeight="1">
      <c r="A30" s="37"/>
      <c r="B30" s="43" t="s">
        <v>38</v>
      </c>
      <c r="C30" s="44"/>
      <c r="D30" s="45">
        <f t="shared" si="0"/>
        <v>80000</v>
      </c>
      <c r="E30" s="47"/>
      <c r="F30" s="46">
        <f t="shared" si="1"/>
        <v>600000</v>
      </c>
      <c r="G30" s="36"/>
      <c r="H30" s="37"/>
    </row>
    <row r="31" spans="1:8" s="17" customFormat="1" ht="20.25" customHeight="1">
      <c r="A31" s="37"/>
      <c r="B31" s="43" t="s">
        <v>39</v>
      </c>
      <c r="C31" s="44"/>
      <c r="D31" s="45">
        <f t="shared" si="0"/>
        <v>80000</v>
      </c>
      <c r="E31" s="47"/>
      <c r="F31" s="46">
        <f t="shared" si="1"/>
        <v>680000</v>
      </c>
      <c r="G31" s="36"/>
      <c r="H31" s="37"/>
    </row>
    <row r="32" spans="1:8" s="17" customFormat="1" ht="20.25" customHeight="1">
      <c r="A32" s="37"/>
      <c r="B32" s="43" t="s">
        <v>40</v>
      </c>
      <c r="C32" s="44"/>
      <c r="D32" s="45">
        <f t="shared" si="0"/>
        <v>80000</v>
      </c>
      <c r="E32" s="47"/>
      <c r="F32" s="46">
        <f t="shared" si="1"/>
        <v>760000</v>
      </c>
      <c r="G32" s="36"/>
      <c r="H32" s="37"/>
    </row>
    <row r="33" spans="1:8" s="17" customFormat="1" ht="20.25" customHeight="1">
      <c r="A33" s="37"/>
      <c r="B33" s="43" t="s">
        <v>41</v>
      </c>
      <c r="C33" s="44"/>
      <c r="D33" s="45">
        <f t="shared" si="0"/>
        <v>80000</v>
      </c>
      <c r="E33" s="47"/>
      <c r="F33" s="46">
        <f t="shared" si="1"/>
        <v>840000</v>
      </c>
      <c r="G33" s="36"/>
      <c r="H33" s="37"/>
    </row>
    <row r="34" spans="1:8" s="17" customFormat="1" ht="20.25" customHeight="1">
      <c r="A34" s="37"/>
      <c r="B34" s="43" t="s">
        <v>42</v>
      </c>
      <c r="C34" s="44"/>
      <c r="D34" s="45">
        <f t="shared" si="0"/>
        <v>80000</v>
      </c>
      <c r="E34" s="47"/>
      <c r="F34" s="46">
        <f t="shared" si="1"/>
        <v>920000</v>
      </c>
      <c r="G34" s="36"/>
      <c r="H34" s="37"/>
    </row>
    <row r="35" spans="1:8" s="17" customFormat="1" ht="20.25" customHeight="1" thickBot="1">
      <c r="A35" s="37"/>
      <c r="B35" s="48" t="s">
        <v>43</v>
      </c>
      <c r="C35" s="49"/>
      <c r="D35" s="50">
        <f t="shared" si="0"/>
        <v>80000</v>
      </c>
      <c r="E35" s="51"/>
      <c r="F35" s="52">
        <f t="shared" si="1"/>
        <v>1000000</v>
      </c>
      <c r="G35" s="36"/>
      <c r="H35" s="37"/>
    </row>
    <row r="36" spans="1:8">
      <c r="A36" s="2"/>
      <c r="B36" s="1"/>
      <c r="C36" s="1"/>
      <c r="D36" s="2"/>
      <c r="E36" s="2"/>
      <c r="F36" s="2"/>
      <c r="G36" s="1"/>
      <c r="H36" s="2"/>
    </row>
    <row r="37" spans="1:8" ht="28.9">
      <c r="A37" s="2"/>
      <c r="B37" s="1" t="s">
        <v>44</v>
      </c>
      <c r="C37" s="1"/>
      <c r="D37" s="2"/>
      <c r="E37" s="2"/>
      <c r="F37" s="2"/>
      <c r="G37" s="1"/>
      <c r="H37" s="2"/>
    </row>
    <row r="38" spans="1:8">
      <c r="A38" s="2"/>
      <c r="B38" s="1"/>
      <c r="C38" s="1"/>
      <c r="D38" s="2"/>
      <c r="E38" s="2"/>
      <c r="F38" s="26"/>
      <c r="G38" s="30"/>
      <c r="H38" s="2"/>
    </row>
    <row r="39" spans="1:8" ht="51.75" customHeight="1">
      <c r="A39" s="34" t="s">
        <v>45</v>
      </c>
      <c r="B39" s="35" t="s">
        <v>46</v>
      </c>
      <c r="C39" s="2"/>
      <c r="D39" s="2"/>
      <c r="E39" s="2"/>
      <c r="F39" s="68" t="s">
        <v>47</v>
      </c>
      <c r="G39" s="68"/>
      <c r="H39" s="2"/>
    </row>
    <row r="40" spans="1:8" ht="62.25" customHeight="1">
      <c r="A40" s="2"/>
      <c r="B40" s="22" t="s">
        <v>48</v>
      </c>
      <c r="C40" s="32"/>
      <c r="D40" s="64">
        <v>8.5000000000000006E-2</v>
      </c>
      <c r="E40" s="31" t="s">
        <v>4</v>
      </c>
      <c r="F40" s="68" t="s">
        <v>49</v>
      </c>
      <c r="G40" s="68"/>
      <c r="H40" s="2"/>
    </row>
    <row r="41" spans="1:8" ht="15" thickBot="1">
      <c r="A41" s="2"/>
      <c r="B41" s="1" t="s">
        <v>50</v>
      </c>
      <c r="C41" s="1"/>
      <c r="D41" s="21"/>
      <c r="E41" s="2"/>
      <c r="F41" s="67"/>
      <c r="G41" s="67"/>
      <c r="H41" s="2"/>
    </row>
    <row r="42" spans="1:8" ht="38.25" customHeight="1" thickBot="1">
      <c r="A42" s="2"/>
      <c r="B42" s="22" t="s">
        <v>51</v>
      </c>
      <c r="C42" s="3"/>
      <c r="D42" s="23">
        <f>NPV(D40,(D26+E26),(D27+E27),D28,D29,D30,D31,D32,D33,D34,D35)</f>
        <v>709239.64190618065</v>
      </c>
      <c r="E42" s="24"/>
      <c r="F42" s="68" t="s">
        <v>52</v>
      </c>
      <c r="G42" s="68"/>
      <c r="H42" s="2"/>
    </row>
    <row r="43" spans="1:8">
      <c r="A43" s="2"/>
      <c r="B43" s="3"/>
      <c r="C43" s="3"/>
      <c r="D43" s="25"/>
      <c r="E43" s="2"/>
      <c r="F43" s="26"/>
      <c r="G43" s="27"/>
      <c r="H43" s="2"/>
    </row>
    <row r="44" spans="1:8">
      <c r="A44" s="2"/>
      <c r="B44" s="3"/>
      <c r="C44" s="3"/>
      <c r="D44" s="28"/>
      <c r="E44" s="6"/>
      <c r="F44" s="29"/>
      <c r="G44" s="27"/>
      <c r="H44" s="2"/>
    </row>
    <row r="45" spans="1:8">
      <c r="A45" s="2"/>
      <c r="B45" s="3"/>
      <c r="C45" s="3"/>
      <c r="D45" s="28"/>
      <c r="E45" s="6"/>
      <c r="F45" s="29"/>
      <c r="G45" s="30"/>
      <c r="H45" s="2"/>
    </row>
    <row r="46" spans="1:8">
      <c r="B46" s="14"/>
      <c r="C46" s="14"/>
      <c r="D46" s="11"/>
      <c r="E46" s="19"/>
      <c r="F46" s="20"/>
      <c r="G46" s="18"/>
    </row>
    <row r="47" spans="1:8">
      <c r="B47" s="14"/>
      <c r="C47" s="14"/>
      <c r="D47" s="11"/>
      <c r="E47" s="19"/>
      <c r="F47" s="20"/>
      <c r="G47" s="18"/>
    </row>
    <row r="48" spans="1:8">
      <c r="B48" s="14"/>
      <c r="C48" s="14"/>
      <c r="D48" s="11"/>
      <c r="E48" s="19"/>
      <c r="F48" s="19"/>
    </row>
    <row r="49" spans="2:6">
      <c r="B49" s="14"/>
      <c r="C49" s="14"/>
      <c r="D49" s="11"/>
      <c r="E49" s="19"/>
      <c r="F49" s="19"/>
    </row>
    <row r="50" spans="2:6">
      <c r="B50" s="14"/>
      <c r="C50" s="14"/>
      <c r="D50" s="11"/>
      <c r="E50" s="19"/>
      <c r="F50" s="19"/>
    </row>
    <row r="51" spans="2:6">
      <c r="B51" s="14"/>
      <c r="C51" s="14"/>
      <c r="D51" s="11"/>
      <c r="E51" s="19"/>
      <c r="F51" s="19"/>
    </row>
    <row r="52" spans="2:6">
      <c r="B52" s="14"/>
      <c r="C52" s="14"/>
      <c r="D52" s="11"/>
      <c r="E52" s="19"/>
      <c r="F52" s="19"/>
    </row>
    <row r="53" spans="2:6">
      <c r="B53" s="14"/>
      <c r="C53" s="14"/>
      <c r="D53" s="11"/>
      <c r="E53" s="19"/>
      <c r="F53" s="19"/>
    </row>
    <row r="54" spans="2:6">
      <c r="B54" s="14"/>
      <c r="C54" s="14"/>
      <c r="D54" s="11"/>
      <c r="E54" s="19"/>
      <c r="F54" s="19"/>
    </row>
    <row r="55" spans="2:6">
      <c r="D55" s="11"/>
    </row>
    <row r="56" spans="2:6">
      <c r="B56" s="14"/>
      <c r="C56" s="14"/>
      <c r="D56" s="11"/>
      <c r="E56" s="19"/>
      <c r="F56" s="19"/>
    </row>
  </sheetData>
  <sheetProtection algorithmName="SHA-512" hashValue="E2Ph4XZ8z8WyNvfgk41YGNTMKiexa4YDBS4xmqgsltATR/P6krYxsMwJn4Btu5FrZv6fEmNSibY3fDGFSTvoYA==" saltValue="QENuQ/2a6STyNf0F5+TcPw==" spinCount="100000" sheet="1" objects="1" scenarios="1"/>
  <mergeCells count="23">
    <mergeCell ref="F17:G17"/>
    <mergeCell ref="F4:G4"/>
    <mergeCell ref="F7:G7"/>
    <mergeCell ref="F9:G9"/>
    <mergeCell ref="F10:G10"/>
    <mergeCell ref="F11:G11"/>
    <mergeCell ref="F12:G12"/>
    <mergeCell ref="D1:G1"/>
    <mergeCell ref="F41:G41"/>
    <mergeCell ref="F39:G39"/>
    <mergeCell ref="F40:G40"/>
    <mergeCell ref="F42:G42"/>
    <mergeCell ref="F19:G19"/>
    <mergeCell ref="F6:G6"/>
    <mergeCell ref="F8:G8"/>
    <mergeCell ref="F20:G20"/>
    <mergeCell ref="F21:G21"/>
    <mergeCell ref="F22:G22"/>
    <mergeCell ref="F13:G13"/>
    <mergeCell ref="F14:G14"/>
    <mergeCell ref="F15:G15"/>
    <mergeCell ref="F16:G16"/>
    <mergeCell ref="F18:G18"/>
  </mergeCells>
  <phoneticPr fontId="22"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dc:creator>
  <cp:keywords/>
  <dc:description/>
  <cp:lastModifiedBy>DDunphy</cp:lastModifiedBy>
  <cp:revision/>
  <dcterms:created xsi:type="dcterms:W3CDTF">2022-03-25T11:19:14Z</dcterms:created>
  <dcterms:modified xsi:type="dcterms:W3CDTF">2022-10-11T17:07:29Z</dcterms:modified>
  <cp:category/>
  <cp:contentStatus/>
</cp:coreProperties>
</file>